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 1" sheetId="1" r:id="rId1"/>
    <sheet name="Sensitivity Report 1" sheetId="3" r:id="rId2"/>
    <sheet name="Model 2" sheetId="4" r:id="rId3"/>
    <sheet name="Sensitivity Report 2" sheetId="5" r:id="rId4"/>
  </sheets>
  <definedNames>
    <definedName name="solver_adj" localSheetId="0" hidden="1">'Model 1'!$B$19:$E$20</definedName>
    <definedName name="solver_adj" localSheetId="2" hidden="1">'Model 2'!$B$19:$E$20</definedName>
    <definedName name="solver_cvg" localSheetId="0" hidden="1">0.0001</definedName>
    <definedName name="solver_cvg" localSheetId="2" hidden="1">0.0001</definedName>
    <definedName name="solver_drv" localSheetId="0" hidden="1">2</definedName>
    <definedName name="solver_drv" localSheetId="2" hidden="1">2</definedName>
    <definedName name="solver_eng" localSheetId="0" hidden="1">2</definedName>
    <definedName name="solver_eng" localSheetId="2" hidden="1">2</definedName>
    <definedName name="solver_est" localSheetId="0" hidden="1">1</definedName>
    <definedName name="solver_est" localSheetId="2" hidden="1">1</definedName>
    <definedName name="solver_itr" localSheetId="0" hidden="1">2147483647</definedName>
    <definedName name="solver_itr" localSheetId="2" hidden="1">2147483647</definedName>
    <definedName name="solver_lhs1" localSheetId="0" hidden="1">'Model 1'!$B$24:$C$25</definedName>
    <definedName name="solver_lhs1" localSheetId="2" hidden="1">'Model 2'!$B$24:$C$25</definedName>
    <definedName name="solver_lhs2" localSheetId="0" hidden="1">'Model 1'!$B$31:$B$34</definedName>
    <definedName name="solver_lhs2" localSheetId="2" hidden="1">'Model 2'!$B$31:$B$34</definedName>
    <definedName name="solver_lhs3" localSheetId="0" hidden="1">'Model 1'!$E$19:$E$20</definedName>
    <definedName name="solver_lhs3" localSheetId="2" hidden="1">'Model 2'!$E$19:$E$20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3</definedName>
    <definedName name="solver_num" localSheetId="2" hidden="1">3</definedName>
    <definedName name="solver_nwt" localSheetId="0" hidden="1">1</definedName>
    <definedName name="solver_nwt" localSheetId="2" hidden="1">1</definedName>
    <definedName name="solver_opt" localSheetId="0" hidden="1">'Model 1'!$F$26</definedName>
    <definedName name="solver_opt" localSheetId="2" hidden="1">'Model 2'!$F$26</definedName>
    <definedName name="solver_pre" localSheetId="0" hidden="1">0.000001</definedName>
    <definedName name="solver_pre" localSheetId="2" hidden="1">0.000001</definedName>
    <definedName name="solver_rbv" localSheetId="0" hidden="1">2</definedName>
    <definedName name="solver_rbv" localSheetId="2" hidden="1">2</definedName>
    <definedName name="solver_rel1" localSheetId="0" hidden="1">2</definedName>
    <definedName name="solver_rel1" localSheetId="2" hidden="1">2</definedName>
    <definedName name="solver_rel2" localSheetId="0" hidden="1">1</definedName>
    <definedName name="solver_rel2" localSheetId="2" hidden="1">1</definedName>
    <definedName name="solver_rel3" localSheetId="0" hidden="1">3</definedName>
    <definedName name="solver_rel3" localSheetId="2" hidden="1">3</definedName>
    <definedName name="solver_rhs1" localSheetId="0" hidden="1">'Model 1'!$D$19:$E$20</definedName>
    <definedName name="solver_rhs1" localSheetId="2" hidden="1">'Model 2'!$D$19:$E$20</definedName>
    <definedName name="solver_rhs2" localSheetId="0" hidden="1">'Model 1'!$B$13</definedName>
    <definedName name="solver_rhs2" localSheetId="2" hidden="1">'Model 2'!$B$13</definedName>
    <definedName name="solver_rhs3" localSheetId="0" hidden="1">'Model 1'!$B$14</definedName>
    <definedName name="solver_rhs3" localSheetId="2" hidden="1">'Model 2'!$B$14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2</definedName>
    <definedName name="solver_typ" localSheetId="2" hidden="1">2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  <c r="B28" i="4"/>
  <c r="F25" i="4"/>
  <c r="C25" i="4"/>
  <c r="B25" i="4"/>
  <c r="F24" i="4"/>
  <c r="C24" i="4"/>
  <c r="B24" i="4"/>
  <c r="G12" i="1"/>
  <c r="G11" i="1"/>
  <c r="F26" i="4" l="1"/>
  <c r="B33" i="4"/>
  <c r="B34" i="4"/>
  <c r="B31" i="4"/>
  <c r="B32" i="4"/>
  <c r="F25" i="1"/>
  <c r="F24" i="1"/>
  <c r="C28" i="1"/>
  <c r="B28" i="1"/>
  <c r="C25" i="1"/>
  <c r="C24" i="1"/>
  <c r="B25" i="1"/>
  <c r="B24" i="1"/>
  <c r="F26" i="1" l="1"/>
  <c r="B33" i="1"/>
  <c r="B31" i="1"/>
  <c r="B32" i="1"/>
  <c r="B34" i="1"/>
</calcChain>
</file>

<file path=xl/sharedStrings.xml><?xml version="1.0" encoding="utf-8"?>
<sst xmlns="http://schemas.openxmlformats.org/spreadsheetml/2006/main" count="206" uniqueCount="89">
  <si>
    <t>Silver Star Bicycle</t>
  </si>
  <si>
    <t>Month 1</t>
  </si>
  <si>
    <t>Month 2</t>
  </si>
  <si>
    <t>Men</t>
  </si>
  <si>
    <t>Women</t>
  </si>
  <si>
    <t>Parameters</t>
  </si>
  <si>
    <t>Demand</t>
  </si>
  <si>
    <t>Production</t>
  </si>
  <si>
    <t>Costs</t>
  </si>
  <si>
    <t>Manufacturing</t>
  </si>
  <si>
    <t>Assembly</t>
  </si>
  <si>
    <t xml:space="preserve">Current </t>
  </si>
  <si>
    <t>Inventory</t>
  </si>
  <si>
    <t>Labor Hours per Unit</t>
  </si>
  <si>
    <t>Model</t>
  </si>
  <si>
    <t>Month 0</t>
  </si>
  <si>
    <t>Hours</t>
  </si>
  <si>
    <t>Inventory Cost</t>
  </si>
  <si>
    <t>Inventory Cost Rate</t>
  </si>
  <si>
    <t>Labor Hour Difference Allowed (hours)</t>
  </si>
  <si>
    <t>Month 1 Production</t>
  </si>
  <si>
    <t>Month 2 Production</t>
  </si>
  <si>
    <t>Month 1 Inventory</t>
  </si>
  <si>
    <t>Month 2 Inventory</t>
  </si>
  <si>
    <t>Inventory Balance</t>
  </si>
  <si>
    <t xml:space="preserve">Month 1 </t>
  </si>
  <si>
    <t>Labor Useage</t>
  </si>
  <si>
    <t>Labor Differences</t>
  </si>
  <si>
    <t>Month 1- Month 2</t>
  </si>
  <si>
    <t>Month 2- Month 1</t>
  </si>
  <si>
    <t>Production Cost</t>
  </si>
  <si>
    <t>Total</t>
  </si>
  <si>
    <t>Month 0 - Month 1</t>
  </si>
  <si>
    <t>Month 1 - Month 0</t>
  </si>
  <si>
    <t>End of Month 2 Inventory Required</t>
  </si>
  <si>
    <t>Microsoft Excel 15.0 Sensitivity Report</t>
  </si>
  <si>
    <t>Worksheet: [Problem 8-13 solution.xlsx]Sheet1</t>
  </si>
  <si>
    <t>Variable Cells</t>
  </si>
  <si>
    <t>Cell</t>
  </si>
  <si>
    <t>Name</t>
  </si>
  <si>
    <t>Final</t>
  </si>
  <si>
    <t>Value</t>
  </si>
  <si>
    <t>Reduced</t>
  </si>
  <si>
    <t>Constraints</t>
  </si>
  <si>
    <t>$B$19</t>
  </si>
  <si>
    <t>Men Month 1 Production</t>
  </si>
  <si>
    <t>$C$19</t>
  </si>
  <si>
    <t>Men Month 2 Production</t>
  </si>
  <si>
    <t>$D$19</t>
  </si>
  <si>
    <t>Men Month 1 Inventory</t>
  </si>
  <si>
    <t>$E$19</t>
  </si>
  <si>
    <t>Men Month 2 Inventory</t>
  </si>
  <si>
    <t>$B$20</t>
  </si>
  <si>
    <t>Women Month 1 Production</t>
  </si>
  <si>
    <t>$C$20</t>
  </si>
  <si>
    <t>Women Month 2 Production</t>
  </si>
  <si>
    <t>$D$20</t>
  </si>
  <si>
    <t>Women Month 1 Inventory</t>
  </si>
  <si>
    <t>$E$20</t>
  </si>
  <si>
    <t>Women Month 2 Inventory</t>
  </si>
  <si>
    <t>$B$24</t>
  </si>
  <si>
    <t xml:space="preserve">Men Month 1 </t>
  </si>
  <si>
    <t>$C$24</t>
  </si>
  <si>
    <t>Men Month 2</t>
  </si>
  <si>
    <t>$B$25</t>
  </si>
  <si>
    <t xml:space="preserve">Women Month 1 </t>
  </si>
  <si>
    <t>$C$25</t>
  </si>
  <si>
    <t>Women Month 2</t>
  </si>
  <si>
    <t>$B$31</t>
  </si>
  <si>
    <t>Month 0 - Month 1 Month 1</t>
  </si>
  <si>
    <t>$B$32</t>
  </si>
  <si>
    <t>Month 1 - Month 0 Month 1</t>
  </si>
  <si>
    <t>$B$33</t>
  </si>
  <si>
    <t>Month 1- Month 2 Month 1</t>
  </si>
  <si>
    <t>$B$34</t>
  </si>
  <si>
    <t>Month 2- Month 1 Month 1</t>
  </si>
  <si>
    <t>Report Created: 2/21/2013 9:44:19 PM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</si>
  <si>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</si>
  <si>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</si>
  <si>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</si>
  <si>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</si>
  <si>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</si>
  <si>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</si>
  <si>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</si>
  <si>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</si>
  <si>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Constraint</t>
  </si>
  <si>
    <t>R.H. Side</t>
  </si>
  <si>
    <t>Worksheet: [Problem 8-13 solution.xlsx]Model 2</t>
  </si>
  <si>
    <t>Report Created: 2/21/2013 9:45:18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</si>
</sst>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0" fillId="0" borderId="0" xfId="1" applyFont="1"/>
    <xf numFmtId="0" fontId="0" fillId="0" borderId="0" xfId="0" applyAlignment="1">
      <alignment horizontal="left" indent="5"/>
    </xf>
    <xf numFmtId="0" fontId="0" fillId="0" borderId="0" xfId="0" applyAlignment="1">
      <alignment horizontal="left" indent="6"/>
    </xf>
    <xf numFmtId="165" fontId="0" fillId="0" borderId="0" xfId="0" applyNumberFormat="1"/>
    <xf numFmtId="0" fontId="0" fillId="0" borderId="0" xfId="0" applyAlignment="1">
      <alignment horizontal="left" indent="8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7" xfId="0" applyBorder="1"/>
    <xf numFmtId="165" fontId="0" fillId="0" borderId="7" xfId="0" applyNumberFormat="1" applyBorder="1"/>
    <xf numFmtId="0" fontId="0" fillId="0" borderId="10" xfId="0" applyFill="1" applyBorder="1" applyAlignment="1"/>
    <xf numFmtId="0" fontId="0" fillId="0" borderId="11" xfId="0" applyFill="1" applyBorder="1" applyAlignment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D34" sqref="D34"/>
    </sheetView>
  </sheetViews>
  <sheetFormatPr defaultRowHeight="15.75" x14ac:dyDescent="0.25"/>
  <cols>
    <col min="1" max="1" width="31.5" bestFit="1" customWidth="1"/>
    <col min="2" max="3" width="16.25" bestFit="1" customWidth="1"/>
    <col min="4" max="4" width="17.875" customWidth="1"/>
    <col min="5" max="5" width="15.625" customWidth="1"/>
    <col min="6" max="6" width="12.25" customWidth="1"/>
  </cols>
  <sheetData>
    <row r="1" spans="1:7" x14ac:dyDescent="0.25">
      <c r="A1" s="1" t="s">
        <v>0</v>
      </c>
    </row>
    <row r="3" spans="1:7" x14ac:dyDescent="0.25">
      <c r="A3" s="1" t="s">
        <v>5</v>
      </c>
    </row>
    <row r="4" spans="1:7" x14ac:dyDescent="0.25">
      <c r="B4" s="7" t="s">
        <v>6</v>
      </c>
      <c r="C4" s="7"/>
      <c r="D4" s="2" t="s">
        <v>7</v>
      </c>
      <c r="E4" s="5" t="s">
        <v>13</v>
      </c>
      <c r="F4" s="4"/>
      <c r="G4" s="2" t="s">
        <v>11</v>
      </c>
    </row>
    <row r="5" spans="1:7" x14ac:dyDescent="0.25">
      <c r="B5" s="2" t="s">
        <v>1</v>
      </c>
      <c r="C5" s="2" t="s">
        <v>2</v>
      </c>
      <c r="D5" s="2" t="s">
        <v>8</v>
      </c>
      <c r="E5" s="2" t="s">
        <v>9</v>
      </c>
      <c r="F5" s="2" t="s">
        <v>10</v>
      </c>
      <c r="G5" s="2" t="s">
        <v>12</v>
      </c>
    </row>
    <row r="6" spans="1:7" x14ac:dyDescent="0.25">
      <c r="A6" t="s">
        <v>3</v>
      </c>
      <c r="B6" s="8">
        <v>150</v>
      </c>
      <c r="C6" s="9">
        <v>200</v>
      </c>
      <c r="D6" s="12">
        <v>120</v>
      </c>
      <c r="E6" s="14">
        <v>2</v>
      </c>
      <c r="F6" s="15">
        <v>1.5</v>
      </c>
      <c r="G6" s="12">
        <v>20</v>
      </c>
    </row>
    <row r="7" spans="1:7" x14ac:dyDescent="0.25">
      <c r="A7" t="s">
        <v>4</v>
      </c>
      <c r="B7" s="10">
        <v>125</v>
      </c>
      <c r="C7" s="11">
        <v>150</v>
      </c>
      <c r="D7" s="13">
        <v>90</v>
      </c>
      <c r="E7" s="16">
        <v>1.6</v>
      </c>
      <c r="F7" s="17">
        <v>1</v>
      </c>
      <c r="G7" s="13">
        <v>30</v>
      </c>
    </row>
    <row r="9" spans="1:7" x14ac:dyDescent="0.25">
      <c r="B9" t="s">
        <v>16</v>
      </c>
    </row>
    <row r="10" spans="1:7" x14ac:dyDescent="0.25">
      <c r="A10" t="s">
        <v>15</v>
      </c>
      <c r="B10">
        <v>1000</v>
      </c>
    </row>
    <row r="11" spans="1:7" x14ac:dyDescent="0.25">
      <c r="G11" s="28">
        <f>E6+F6</f>
        <v>3.5</v>
      </c>
    </row>
    <row r="12" spans="1:7" x14ac:dyDescent="0.25">
      <c r="A12" t="s">
        <v>18</v>
      </c>
      <c r="B12" s="3">
        <v>0.02</v>
      </c>
      <c r="G12" s="28">
        <f>E7+F7</f>
        <v>2.6</v>
      </c>
    </row>
    <row r="13" spans="1:7" x14ac:dyDescent="0.25">
      <c r="A13" t="s">
        <v>19</v>
      </c>
      <c r="B13">
        <v>100</v>
      </c>
    </row>
    <row r="14" spans="1:7" x14ac:dyDescent="0.25">
      <c r="A14" t="s">
        <v>34</v>
      </c>
      <c r="B14">
        <v>25</v>
      </c>
    </row>
    <row r="16" spans="1:7" x14ac:dyDescent="0.25">
      <c r="A16" s="1" t="s">
        <v>14</v>
      </c>
    </row>
    <row r="18" spans="1:6" x14ac:dyDescent="0.25">
      <c r="B18" s="2" t="s">
        <v>20</v>
      </c>
      <c r="C18" s="2" t="s">
        <v>21</v>
      </c>
      <c r="D18" t="s">
        <v>22</v>
      </c>
      <c r="E18" t="s">
        <v>23</v>
      </c>
    </row>
    <row r="19" spans="1:6" x14ac:dyDescent="0.25">
      <c r="A19" t="s">
        <v>3</v>
      </c>
      <c r="B19" s="24">
        <v>192.92857142857142</v>
      </c>
      <c r="C19" s="25">
        <v>162.07142857142858</v>
      </c>
      <c r="D19" s="24">
        <v>62.928571428571416</v>
      </c>
      <c r="E19" s="25">
        <v>25</v>
      </c>
    </row>
    <row r="20" spans="1:6" x14ac:dyDescent="0.25">
      <c r="A20" t="s">
        <v>4</v>
      </c>
      <c r="B20" s="26">
        <v>94.999999999999986</v>
      </c>
      <c r="C20" s="27">
        <v>175</v>
      </c>
      <c r="D20" s="26">
        <v>0</v>
      </c>
      <c r="E20" s="27">
        <v>25</v>
      </c>
    </row>
    <row r="23" spans="1:6" x14ac:dyDescent="0.25">
      <c r="A23" t="s">
        <v>24</v>
      </c>
      <c r="B23" s="2" t="s">
        <v>25</v>
      </c>
      <c r="C23" s="2" t="s">
        <v>2</v>
      </c>
    </row>
    <row r="24" spans="1:6" x14ac:dyDescent="0.25">
      <c r="A24" t="s">
        <v>3</v>
      </c>
      <c r="B24">
        <f>G6+B19-B6</f>
        <v>62.928571428571416</v>
      </c>
      <c r="C24">
        <f>D19+C19-C6</f>
        <v>25</v>
      </c>
      <c r="E24" t="s">
        <v>30</v>
      </c>
      <c r="F24" s="6">
        <f>SUMPRODUCT(B19:B20,D6:D7)+SUMPRODUCT(C19:C20,D6:D7)</f>
        <v>66900</v>
      </c>
    </row>
    <row r="25" spans="1:6" x14ac:dyDescent="0.25">
      <c r="A25" t="s">
        <v>4</v>
      </c>
      <c r="B25">
        <f>G7+B20-B7</f>
        <v>0</v>
      </c>
      <c r="C25">
        <f>D20+C20-C7</f>
        <v>25</v>
      </c>
      <c r="E25" s="18" t="s">
        <v>17</v>
      </c>
      <c r="F25" s="19">
        <f>B12*(SUMPRODUCT(D6:D7,D19:D20) + SUMPRODUCT(D6:D7,E19:E20) )</f>
        <v>256.02857142857135</v>
      </c>
    </row>
    <row r="26" spans="1:6" x14ac:dyDescent="0.25">
      <c r="E26" t="s">
        <v>31</v>
      </c>
      <c r="F26" s="6">
        <f>SUM(F24:F25)</f>
        <v>67156.028571428571</v>
      </c>
    </row>
    <row r="27" spans="1:6" x14ac:dyDescent="0.25">
      <c r="B27" s="2" t="s">
        <v>1</v>
      </c>
      <c r="C27" s="2" t="s">
        <v>2</v>
      </c>
    </row>
    <row r="28" spans="1:6" x14ac:dyDescent="0.25">
      <c r="A28" t="s">
        <v>26</v>
      </c>
      <c r="B28" s="2">
        <f>SUMPRODUCT(B19:B20,E6:E7)+SUMPRODUCT(B19:B20,F6:F7)</f>
        <v>922.24999999999989</v>
      </c>
      <c r="C28" s="2">
        <f>SUMPRODUCT(C19:C20,E6:E7)+SUMPRODUCT(C19:C20,F6:F7)</f>
        <v>1022.25</v>
      </c>
    </row>
    <row r="30" spans="1:6" x14ac:dyDescent="0.25">
      <c r="A30" t="s">
        <v>27</v>
      </c>
    </row>
    <row r="31" spans="1:6" x14ac:dyDescent="0.25">
      <c r="A31" t="s">
        <v>32</v>
      </c>
      <c r="B31">
        <f>B10-B28</f>
        <v>77.750000000000114</v>
      </c>
    </row>
    <row r="32" spans="1:6" x14ac:dyDescent="0.25">
      <c r="A32" t="s">
        <v>33</v>
      </c>
      <c r="B32">
        <f>B28-B10</f>
        <v>-77.750000000000114</v>
      </c>
    </row>
    <row r="33" spans="1:2" x14ac:dyDescent="0.25">
      <c r="A33" t="s">
        <v>28</v>
      </c>
      <c r="B33">
        <f>B28-C28</f>
        <v>-100.00000000000011</v>
      </c>
    </row>
    <row r="34" spans="1:2" x14ac:dyDescent="0.25">
      <c r="A34" t="s">
        <v>29</v>
      </c>
      <c r="B34">
        <f>C28-B28</f>
        <v>100.00000000000011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23" bestFit="1" customWidth="1"/>
    <col min="4" max="4" width="11.875" bestFit="1" customWidth="1"/>
    <col min="5" max="5" width="12.625" bestFit="1" customWidth="1"/>
    <col min="6" max="6" width="10" bestFit="1" customWidth="1"/>
    <col min="7" max="8" width="11.875" bestFit="1" customWidth="1"/>
  </cols>
  <sheetData>
    <row r="1" spans="1:8" x14ac:dyDescent="0.25">
      <c r="A1" s="1" t="s">
        <v>35</v>
      </c>
    </row>
    <row r="2" spans="1:8" x14ac:dyDescent="0.25">
      <c r="A2" s="1" t="s">
        <v>36</v>
      </c>
    </row>
    <row r="3" spans="1:8" x14ac:dyDescent="0.25">
      <c r="A3" s="1" t="s">
        <v>76</v>
      </c>
    </row>
    <row r="6" spans="1:8" ht="16.5" thickBot="1" x14ac:dyDescent="0.3">
      <c r="A6" t="s">
        <v>37</v>
      </c>
    </row>
    <row r="7" spans="1:8" x14ac:dyDescent="0.25">
      <c r="B7" s="22"/>
      <c r="C7" s="22"/>
      <c r="D7" s="22" t="s">
        <v>40</v>
      </c>
      <c r="E7" s="22" t="s">
        <v>42</v>
      </c>
      <c r="F7" s="22" t="s">
        <v>78</v>
      </c>
      <c r="G7" s="22" t="s">
        <v>80</v>
      </c>
      <c r="H7" s="22" t="s">
        <v>80</v>
      </c>
    </row>
    <row r="8" spans="1:8" ht="16.5" thickBot="1" x14ac:dyDescent="0.3">
      <c r="B8" s="23" t="s">
        <v>38</v>
      </c>
      <c r="C8" s="23" t="s">
        <v>39</v>
      </c>
      <c r="D8" s="23" t="s">
        <v>41</v>
      </c>
      <c r="E8" s="23" t="s">
        <v>77</v>
      </c>
      <c r="F8" s="23" t="s">
        <v>79</v>
      </c>
      <c r="G8" s="23" t="s">
        <v>81</v>
      </c>
      <c r="H8" s="23" t="s">
        <v>82</v>
      </c>
    </row>
    <row r="9" spans="1:8" x14ac:dyDescent="0.25">
      <c r="B9" s="20" t="s">
        <v>44</v>
      </c>
      <c r="C9" s="20" t="s">
        <v>45</v>
      </c>
      <c r="D9" s="20">
        <v>192.92857142857142</v>
      </c>
      <c r="E9" s="20">
        <v>0</v>
      </c>
      <c r="F9" s="20">
        <v>120</v>
      </c>
      <c r="G9" s="20">
        <v>2.3076923076953193E-2</v>
      </c>
      <c r="H9" s="20">
        <v>2.399999999999924</v>
      </c>
    </row>
    <row r="10" spans="1:8" x14ac:dyDescent="0.25">
      <c r="B10" s="20" t="s">
        <v>46</v>
      </c>
      <c r="C10" s="20" t="s">
        <v>47</v>
      </c>
      <c r="D10" s="20">
        <v>162.07142857142858</v>
      </c>
      <c r="E10" s="20">
        <v>0</v>
      </c>
      <c r="F10" s="20">
        <v>120</v>
      </c>
      <c r="G10" s="20">
        <v>2.399999999999924</v>
      </c>
      <c r="H10" s="20">
        <v>2.3076923076953193E-2</v>
      </c>
    </row>
    <row r="11" spans="1:8" x14ac:dyDescent="0.25">
      <c r="B11" s="20" t="s">
        <v>48</v>
      </c>
      <c r="C11" s="20" t="s">
        <v>49</v>
      </c>
      <c r="D11" s="20">
        <v>62.928571428571416</v>
      </c>
      <c r="E11" s="20">
        <v>0</v>
      </c>
      <c r="F11" s="20">
        <v>2.4000000000000057</v>
      </c>
      <c r="G11" s="20">
        <v>2.3076923076953193E-2</v>
      </c>
      <c r="H11" s="20">
        <v>2.399999999999924</v>
      </c>
    </row>
    <row r="12" spans="1:8" x14ac:dyDescent="0.25">
      <c r="B12" s="20" t="s">
        <v>50</v>
      </c>
      <c r="C12" s="20" t="s">
        <v>51</v>
      </c>
      <c r="D12" s="20">
        <v>25</v>
      </c>
      <c r="E12" s="20">
        <v>123.6</v>
      </c>
      <c r="F12" s="20">
        <v>2.4000000000000057</v>
      </c>
      <c r="G12" s="20">
        <v>1E+30</v>
      </c>
      <c r="H12" s="20">
        <v>123.6</v>
      </c>
    </row>
    <row r="13" spans="1:8" x14ac:dyDescent="0.25">
      <c r="B13" s="20" t="s">
        <v>52</v>
      </c>
      <c r="C13" s="20" t="s">
        <v>53</v>
      </c>
      <c r="D13" s="20">
        <v>94.999999999999986</v>
      </c>
      <c r="E13" s="20">
        <v>0</v>
      </c>
      <c r="F13" s="20">
        <v>90</v>
      </c>
      <c r="G13" s="20">
        <v>1E+30</v>
      </c>
      <c r="H13" s="20">
        <v>1.7142857142879511E-2</v>
      </c>
    </row>
    <row r="14" spans="1:8" x14ac:dyDescent="0.25">
      <c r="B14" s="20" t="s">
        <v>54</v>
      </c>
      <c r="C14" s="20" t="s">
        <v>55</v>
      </c>
      <c r="D14" s="20">
        <v>175</v>
      </c>
      <c r="E14" s="20">
        <v>0</v>
      </c>
      <c r="F14" s="20">
        <v>90</v>
      </c>
      <c r="G14" s="20">
        <v>1.7142857142879511E-2</v>
      </c>
      <c r="H14" s="20">
        <v>92.691428571428489</v>
      </c>
    </row>
    <row r="15" spans="1:8" x14ac:dyDescent="0.25">
      <c r="B15" s="20" t="s">
        <v>56</v>
      </c>
      <c r="C15" s="20" t="s">
        <v>57</v>
      </c>
      <c r="D15" s="20">
        <v>0</v>
      </c>
      <c r="E15" s="20">
        <v>1.7142857142879511E-2</v>
      </c>
      <c r="F15" s="20">
        <v>1.8000000000000114</v>
      </c>
      <c r="G15" s="20">
        <v>1E+30</v>
      </c>
      <c r="H15" s="20">
        <v>1.7142857142879511E-2</v>
      </c>
    </row>
    <row r="16" spans="1:8" ht="16.5" thickBot="1" x14ac:dyDescent="0.3">
      <c r="B16" s="21" t="s">
        <v>58</v>
      </c>
      <c r="C16" s="21" t="s">
        <v>59</v>
      </c>
      <c r="D16" s="21">
        <v>25</v>
      </c>
      <c r="E16" s="21">
        <v>92.691428571428489</v>
      </c>
      <c r="F16" s="21">
        <v>1.7999999999999545</v>
      </c>
      <c r="G16" s="21">
        <v>1E+30</v>
      </c>
      <c r="H16" s="21">
        <v>92.691428571428489</v>
      </c>
    </row>
    <row r="18" spans="1:8" ht="16.5" thickBot="1" x14ac:dyDescent="0.3">
      <c r="A18" t="s">
        <v>43</v>
      </c>
    </row>
    <row r="19" spans="1:8" x14ac:dyDescent="0.25">
      <c r="B19" s="22"/>
      <c r="C19" s="22"/>
      <c r="D19" s="22" t="s">
        <v>40</v>
      </c>
      <c r="E19" s="22" t="s">
        <v>83</v>
      </c>
      <c r="F19" s="22" t="s">
        <v>85</v>
      </c>
      <c r="G19" s="22" t="s">
        <v>80</v>
      </c>
      <c r="H19" s="22" t="s">
        <v>80</v>
      </c>
    </row>
    <row r="20" spans="1:8" ht="16.5" thickBot="1" x14ac:dyDescent="0.3">
      <c r="B20" s="23" t="s">
        <v>38</v>
      </c>
      <c r="C20" s="23" t="s">
        <v>39</v>
      </c>
      <c r="D20" s="23" t="s">
        <v>41</v>
      </c>
      <c r="E20" s="23" t="s">
        <v>84</v>
      </c>
      <c r="F20" s="23" t="s">
        <v>86</v>
      </c>
      <c r="G20" s="23" t="s">
        <v>81</v>
      </c>
      <c r="H20" s="23" t="s">
        <v>82</v>
      </c>
    </row>
    <row r="21" spans="1:8" x14ac:dyDescent="0.25">
      <c r="B21" s="20" t="s">
        <v>60</v>
      </c>
      <c r="C21" s="20" t="s">
        <v>61</v>
      </c>
      <c r="D21" s="20">
        <v>62.928571428571416</v>
      </c>
      <c r="E21" s="20">
        <v>118.79999999999995</v>
      </c>
      <c r="F21" s="20">
        <v>0</v>
      </c>
      <c r="G21" s="20">
        <v>101.57142857142733</v>
      </c>
      <c r="H21" s="20">
        <v>12.714285714286936</v>
      </c>
    </row>
    <row r="22" spans="1:8" x14ac:dyDescent="0.25">
      <c r="B22" s="20" t="s">
        <v>62</v>
      </c>
      <c r="C22" s="20" t="s">
        <v>63</v>
      </c>
      <c r="D22" s="20">
        <v>25</v>
      </c>
      <c r="E22" s="20">
        <v>121.19999999999999</v>
      </c>
      <c r="F22" s="20">
        <v>0</v>
      </c>
      <c r="G22" s="20">
        <v>101.57142857142732</v>
      </c>
      <c r="H22" s="20">
        <v>12.714285714286937</v>
      </c>
    </row>
    <row r="23" spans="1:8" x14ac:dyDescent="0.25">
      <c r="B23" s="20" t="s">
        <v>64</v>
      </c>
      <c r="C23" s="20" t="s">
        <v>65</v>
      </c>
      <c r="D23" s="20">
        <v>0</v>
      </c>
      <c r="E23" s="20">
        <v>89.108571428571409</v>
      </c>
      <c r="F23" s="20">
        <v>0</v>
      </c>
      <c r="G23" s="20">
        <v>136.73076923076513</v>
      </c>
      <c r="H23" s="20">
        <v>17.115384615385956</v>
      </c>
    </row>
    <row r="24" spans="1:8" x14ac:dyDescent="0.25">
      <c r="B24" s="20" t="s">
        <v>66</v>
      </c>
      <c r="C24" s="20" t="s">
        <v>67</v>
      </c>
      <c r="D24" s="20">
        <v>25</v>
      </c>
      <c r="E24" s="20">
        <v>90.891428571428534</v>
      </c>
      <c r="F24" s="20">
        <v>0</v>
      </c>
      <c r="G24" s="20">
        <v>136.73076923076758</v>
      </c>
      <c r="H24" s="20">
        <v>17.115384615386265</v>
      </c>
    </row>
    <row r="25" spans="1:8" x14ac:dyDescent="0.25">
      <c r="B25" s="20" t="s">
        <v>68</v>
      </c>
      <c r="C25" s="20" t="s">
        <v>69</v>
      </c>
      <c r="D25" s="20">
        <v>77.750000000000114</v>
      </c>
      <c r="E25" s="20">
        <v>0</v>
      </c>
      <c r="F25" s="20">
        <v>100</v>
      </c>
      <c r="G25" s="20">
        <v>1E+30</v>
      </c>
      <c r="H25" s="20">
        <v>22.250000000002139</v>
      </c>
    </row>
    <row r="26" spans="1:8" x14ac:dyDescent="0.25">
      <c r="B26" s="20" t="s">
        <v>70</v>
      </c>
      <c r="C26" s="20" t="s">
        <v>71</v>
      </c>
      <c r="D26" s="20">
        <v>-77.750000000000114</v>
      </c>
      <c r="E26" s="20">
        <v>0</v>
      </c>
      <c r="F26" s="20">
        <v>100</v>
      </c>
      <c r="G26" s="20">
        <v>1E+30</v>
      </c>
      <c r="H26" s="20">
        <v>177.74999999999781</v>
      </c>
    </row>
    <row r="27" spans="1:8" x14ac:dyDescent="0.25">
      <c r="B27" s="20" t="s">
        <v>72</v>
      </c>
      <c r="C27" s="20" t="s">
        <v>73</v>
      </c>
      <c r="D27" s="20">
        <v>-100.00000000000011</v>
      </c>
      <c r="E27" s="20">
        <v>0</v>
      </c>
      <c r="F27" s="20">
        <v>100</v>
      </c>
      <c r="G27" s="20">
        <v>1E+30</v>
      </c>
      <c r="H27" s="20">
        <v>200</v>
      </c>
    </row>
    <row r="28" spans="1:8" ht="16.5" thickBot="1" x14ac:dyDescent="0.3">
      <c r="B28" s="21" t="s">
        <v>74</v>
      </c>
      <c r="C28" s="21" t="s">
        <v>75</v>
      </c>
      <c r="D28" s="21">
        <v>100.00000000000011</v>
      </c>
      <c r="E28" s="21">
        <v>-0.34285714285713198</v>
      </c>
      <c r="F28" s="21">
        <v>100</v>
      </c>
      <c r="G28" s="21">
        <v>44.500000000004285</v>
      </c>
      <c r="H28" s="21">
        <v>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" workbookViewId="0">
      <selection activeCell="I14" sqref="I14"/>
    </sheetView>
  </sheetViews>
  <sheetFormatPr defaultRowHeight="15.75" x14ac:dyDescent="0.25"/>
  <cols>
    <col min="1" max="1" width="31.5" bestFit="1" customWidth="1"/>
    <col min="2" max="3" width="16.25" bestFit="1" customWidth="1"/>
    <col min="4" max="4" width="17.875" customWidth="1"/>
    <col min="5" max="5" width="15.625" customWidth="1"/>
    <col min="6" max="6" width="12.25" customWidth="1"/>
  </cols>
  <sheetData>
    <row r="1" spans="1:7" x14ac:dyDescent="0.25">
      <c r="A1" s="1" t="s">
        <v>0</v>
      </c>
    </row>
    <row r="3" spans="1:7" x14ac:dyDescent="0.25">
      <c r="A3" s="1" t="s">
        <v>5</v>
      </c>
    </row>
    <row r="4" spans="1:7" x14ac:dyDescent="0.25">
      <c r="B4" s="7" t="s">
        <v>6</v>
      </c>
      <c r="C4" s="7"/>
      <c r="D4" s="2" t="s">
        <v>7</v>
      </c>
      <c r="E4" s="5" t="s">
        <v>13</v>
      </c>
      <c r="F4" s="4"/>
      <c r="G4" s="2" t="s">
        <v>11</v>
      </c>
    </row>
    <row r="5" spans="1:7" x14ac:dyDescent="0.25">
      <c r="B5" s="2" t="s">
        <v>1</v>
      </c>
      <c r="C5" s="2" t="s">
        <v>2</v>
      </c>
      <c r="D5" s="2" t="s">
        <v>8</v>
      </c>
      <c r="E5" s="2" t="s">
        <v>9</v>
      </c>
      <c r="F5" s="2" t="s">
        <v>10</v>
      </c>
      <c r="G5" s="2" t="s">
        <v>12</v>
      </c>
    </row>
    <row r="6" spans="1:7" x14ac:dyDescent="0.25">
      <c r="A6" t="s">
        <v>3</v>
      </c>
      <c r="B6" s="8">
        <v>150</v>
      </c>
      <c r="C6" s="9">
        <v>200</v>
      </c>
      <c r="D6" s="12">
        <v>120</v>
      </c>
      <c r="E6" s="14">
        <v>2</v>
      </c>
      <c r="F6" s="15">
        <v>1.5</v>
      </c>
      <c r="G6" s="12">
        <v>20</v>
      </c>
    </row>
    <row r="7" spans="1:7" x14ac:dyDescent="0.25">
      <c r="A7" t="s">
        <v>4</v>
      </c>
      <c r="B7" s="10">
        <v>125</v>
      </c>
      <c r="C7" s="11">
        <v>150</v>
      </c>
      <c r="D7" s="13">
        <v>90</v>
      </c>
      <c r="E7" s="16">
        <v>1.6</v>
      </c>
      <c r="F7" s="17">
        <v>1</v>
      </c>
      <c r="G7" s="13">
        <v>30</v>
      </c>
    </row>
    <row r="9" spans="1:7" x14ac:dyDescent="0.25">
      <c r="B9" t="s">
        <v>16</v>
      </c>
    </row>
    <row r="10" spans="1:7" x14ac:dyDescent="0.25">
      <c r="A10" t="s">
        <v>15</v>
      </c>
      <c r="B10">
        <v>1000</v>
      </c>
    </row>
    <row r="11" spans="1:7" x14ac:dyDescent="0.25">
      <c r="G11" s="28"/>
    </row>
    <row r="12" spans="1:7" x14ac:dyDescent="0.25">
      <c r="A12" t="s">
        <v>18</v>
      </c>
      <c r="B12" s="3">
        <v>0.02</v>
      </c>
      <c r="G12" s="28"/>
    </row>
    <row r="13" spans="1:7" x14ac:dyDescent="0.25">
      <c r="A13" t="s">
        <v>19</v>
      </c>
      <c r="B13">
        <v>50</v>
      </c>
    </row>
    <row r="14" spans="1:7" x14ac:dyDescent="0.25">
      <c r="A14" t="s">
        <v>34</v>
      </c>
      <c r="B14">
        <v>25</v>
      </c>
    </row>
    <row r="16" spans="1:7" x14ac:dyDescent="0.25">
      <c r="A16" s="1" t="s">
        <v>14</v>
      </c>
    </row>
    <row r="18" spans="1:6" x14ac:dyDescent="0.25">
      <c r="B18" s="2" t="s">
        <v>20</v>
      </c>
      <c r="C18" s="2" t="s">
        <v>21</v>
      </c>
      <c r="D18" t="s">
        <v>22</v>
      </c>
      <c r="E18" t="s">
        <v>23</v>
      </c>
    </row>
    <row r="19" spans="1:6" x14ac:dyDescent="0.25">
      <c r="A19" t="s">
        <v>3</v>
      </c>
      <c r="B19" s="24">
        <v>200.85714285714224</v>
      </c>
      <c r="C19" s="25">
        <v>154.14285714285776</v>
      </c>
      <c r="D19" s="24">
        <v>70.857142857142236</v>
      </c>
      <c r="E19" s="25">
        <v>25</v>
      </c>
    </row>
    <row r="20" spans="1:6" x14ac:dyDescent="0.25">
      <c r="A20" t="s">
        <v>4</v>
      </c>
      <c r="B20" s="26">
        <v>95</v>
      </c>
      <c r="C20" s="27">
        <v>175</v>
      </c>
      <c r="D20" s="26">
        <v>0</v>
      </c>
      <c r="E20" s="27">
        <v>25</v>
      </c>
    </row>
    <row r="23" spans="1:6" x14ac:dyDescent="0.25">
      <c r="A23" t="s">
        <v>24</v>
      </c>
      <c r="B23" s="2" t="s">
        <v>25</v>
      </c>
      <c r="C23" s="2" t="s">
        <v>2</v>
      </c>
    </row>
    <row r="24" spans="1:6" x14ac:dyDescent="0.25">
      <c r="A24" t="s">
        <v>3</v>
      </c>
      <c r="B24">
        <f>G6+B19-B6</f>
        <v>70.857142857142236</v>
      </c>
      <c r="C24">
        <f>D19+C19-C6</f>
        <v>25</v>
      </c>
      <c r="E24" t="s">
        <v>30</v>
      </c>
      <c r="F24" s="6">
        <f>SUMPRODUCT(B19:B20,D6:D7)+SUMPRODUCT(C19:C20,D6:D7)</f>
        <v>66900</v>
      </c>
    </row>
    <row r="25" spans="1:6" x14ac:dyDescent="0.25">
      <c r="A25" t="s">
        <v>4</v>
      </c>
      <c r="B25">
        <f>G7+B20-B7</f>
        <v>0</v>
      </c>
      <c r="C25">
        <f>D20+C20-C7</f>
        <v>25</v>
      </c>
      <c r="E25" s="18" t="s">
        <v>17</v>
      </c>
      <c r="F25" s="19">
        <f>B12*(SUMPRODUCT(D6:D7,D19:D20) + SUMPRODUCT(D6:D7,E19:E20) )</f>
        <v>275.0571428571414</v>
      </c>
    </row>
    <row r="26" spans="1:6" x14ac:dyDescent="0.25">
      <c r="E26" t="s">
        <v>31</v>
      </c>
      <c r="F26" s="6">
        <f>SUM(F24:F25)</f>
        <v>67175.057142857142</v>
      </c>
    </row>
    <row r="27" spans="1:6" x14ac:dyDescent="0.25">
      <c r="B27" s="2" t="s">
        <v>1</v>
      </c>
      <c r="C27" s="2" t="s">
        <v>2</v>
      </c>
    </row>
    <row r="28" spans="1:6" x14ac:dyDescent="0.25">
      <c r="A28" t="s">
        <v>26</v>
      </c>
      <c r="B28" s="2">
        <f>SUMPRODUCT(B19:B20,E6:E7)+SUMPRODUCT(B19:B20,F6:F7)</f>
        <v>949.99999999999773</v>
      </c>
      <c r="C28" s="2">
        <f>SUMPRODUCT(C19:C20,E6:E7)+SUMPRODUCT(C19:C20,F6:F7)</f>
        <v>994.50000000000227</v>
      </c>
    </row>
    <row r="30" spans="1:6" x14ac:dyDescent="0.25">
      <c r="A30" t="s">
        <v>27</v>
      </c>
    </row>
    <row r="31" spans="1:6" x14ac:dyDescent="0.25">
      <c r="A31" t="s">
        <v>32</v>
      </c>
      <c r="B31">
        <f>B10-B28</f>
        <v>50.000000000002274</v>
      </c>
    </row>
    <row r="32" spans="1:6" x14ac:dyDescent="0.25">
      <c r="A32" t="s">
        <v>33</v>
      </c>
      <c r="B32">
        <f>B28-B10</f>
        <v>-50.000000000002274</v>
      </c>
    </row>
    <row r="33" spans="1:2" x14ac:dyDescent="0.25">
      <c r="A33" t="s">
        <v>28</v>
      </c>
      <c r="B33">
        <f>B28-C28</f>
        <v>-44.500000000004547</v>
      </c>
    </row>
    <row r="34" spans="1:2" x14ac:dyDescent="0.25">
      <c r="A34" t="s">
        <v>29</v>
      </c>
      <c r="B34">
        <f>C28-B28</f>
        <v>44.500000000004547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23" bestFit="1" customWidth="1"/>
    <col min="4" max="4" width="11.875" bestFit="1" customWidth="1"/>
    <col min="5" max="5" width="12.625" bestFit="1" customWidth="1"/>
    <col min="6" max="6" width="10" bestFit="1" customWidth="1"/>
    <col min="7" max="8" width="11.875" bestFit="1" customWidth="1"/>
  </cols>
  <sheetData>
    <row r="1" spans="1:8" x14ac:dyDescent="0.25">
      <c r="A1" s="1" t="s">
        <v>35</v>
      </c>
    </row>
    <row r="2" spans="1:8" x14ac:dyDescent="0.25">
      <c r="A2" s="1" t="s">
        <v>87</v>
      </c>
    </row>
    <row r="3" spans="1:8" x14ac:dyDescent="0.25">
      <c r="A3" s="1" t="s">
        <v>88</v>
      </c>
    </row>
    <row r="6" spans="1:8" ht="16.5" thickBot="1" x14ac:dyDescent="0.3">
      <c r="A6" t="s">
        <v>37</v>
      </c>
    </row>
    <row r="7" spans="1:8" x14ac:dyDescent="0.25">
      <c r="B7" s="22"/>
      <c r="C7" s="22"/>
      <c r="D7" s="22" t="s">
        <v>40</v>
      </c>
      <c r="E7" s="22" t="s">
        <v>42</v>
      </c>
      <c r="F7" s="22" t="s">
        <v>78</v>
      </c>
      <c r="G7" s="22" t="s">
        <v>80</v>
      </c>
      <c r="H7" s="22" t="s">
        <v>80</v>
      </c>
    </row>
    <row r="8" spans="1:8" ht="16.5" thickBot="1" x14ac:dyDescent="0.3">
      <c r="B8" s="23" t="s">
        <v>38</v>
      </c>
      <c r="C8" s="23" t="s">
        <v>39</v>
      </c>
      <c r="D8" s="23" t="s">
        <v>41</v>
      </c>
      <c r="E8" s="23" t="s">
        <v>77</v>
      </c>
      <c r="F8" s="23" t="s">
        <v>79</v>
      </c>
      <c r="G8" s="23" t="s">
        <v>81</v>
      </c>
      <c r="H8" s="23" t="s">
        <v>82</v>
      </c>
    </row>
    <row r="9" spans="1:8" x14ac:dyDescent="0.25">
      <c r="B9" s="20" t="s">
        <v>44</v>
      </c>
      <c r="C9" s="20" t="s">
        <v>45</v>
      </c>
      <c r="D9" s="20">
        <v>200.85714285714224</v>
      </c>
      <c r="E9" s="20">
        <v>0</v>
      </c>
      <c r="F9" s="20">
        <v>120</v>
      </c>
      <c r="G9" s="20">
        <v>2.3076923076931211E-2</v>
      </c>
      <c r="H9" s="20">
        <v>2.3999999999999244</v>
      </c>
    </row>
    <row r="10" spans="1:8" x14ac:dyDescent="0.25">
      <c r="B10" s="20" t="s">
        <v>46</v>
      </c>
      <c r="C10" s="20" t="s">
        <v>47</v>
      </c>
      <c r="D10" s="20">
        <v>154.14285714285776</v>
      </c>
      <c r="E10" s="20">
        <v>0</v>
      </c>
      <c r="F10" s="20">
        <v>120</v>
      </c>
      <c r="G10" s="20">
        <v>2.3999999999999244</v>
      </c>
      <c r="H10" s="20">
        <v>2.3076923076931211E-2</v>
      </c>
    </row>
    <row r="11" spans="1:8" x14ac:dyDescent="0.25">
      <c r="B11" s="20" t="s">
        <v>48</v>
      </c>
      <c r="C11" s="20" t="s">
        <v>49</v>
      </c>
      <c r="D11" s="20">
        <v>70.857142857142236</v>
      </c>
      <c r="E11" s="20">
        <v>0</v>
      </c>
      <c r="F11" s="20">
        <v>2.4000000000000057</v>
      </c>
      <c r="G11" s="20">
        <v>2.3076923076931211E-2</v>
      </c>
      <c r="H11" s="20">
        <v>2.3999999999999244</v>
      </c>
    </row>
    <row r="12" spans="1:8" x14ac:dyDescent="0.25">
      <c r="B12" s="20" t="s">
        <v>50</v>
      </c>
      <c r="C12" s="20" t="s">
        <v>51</v>
      </c>
      <c r="D12" s="20">
        <v>25</v>
      </c>
      <c r="E12" s="20">
        <v>122.40000000000003</v>
      </c>
      <c r="F12" s="20">
        <v>2.4000000000000057</v>
      </c>
      <c r="G12" s="20">
        <v>1E+30</v>
      </c>
      <c r="H12" s="20">
        <v>122.40000000000003</v>
      </c>
    </row>
    <row r="13" spans="1:8" x14ac:dyDescent="0.25">
      <c r="B13" s="20" t="s">
        <v>52</v>
      </c>
      <c r="C13" s="20" t="s">
        <v>53</v>
      </c>
      <c r="D13" s="20">
        <v>95</v>
      </c>
      <c r="E13" s="20">
        <v>0</v>
      </c>
      <c r="F13" s="20">
        <v>90</v>
      </c>
      <c r="G13" s="20">
        <v>1E+30</v>
      </c>
      <c r="H13" s="20">
        <v>1.7142857142863337E-2</v>
      </c>
    </row>
    <row r="14" spans="1:8" x14ac:dyDescent="0.25">
      <c r="B14" s="20" t="s">
        <v>54</v>
      </c>
      <c r="C14" s="20" t="s">
        <v>55</v>
      </c>
      <c r="D14" s="20">
        <v>175</v>
      </c>
      <c r="E14" s="20">
        <v>0</v>
      </c>
      <c r="F14" s="20">
        <v>90</v>
      </c>
      <c r="G14" s="20">
        <v>1.7142857142863337E-2</v>
      </c>
      <c r="H14" s="20">
        <v>91.799999999999955</v>
      </c>
    </row>
    <row r="15" spans="1:8" x14ac:dyDescent="0.25">
      <c r="B15" s="20" t="s">
        <v>56</v>
      </c>
      <c r="C15" s="20" t="s">
        <v>57</v>
      </c>
      <c r="D15" s="20">
        <v>0</v>
      </c>
      <c r="E15" s="20">
        <v>1.7142857142863337E-2</v>
      </c>
      <c r="F15" s="20">
        <v>1.8000000000000114</v>
      </c>
      <c r="G15" s="20">
        <v>1E+30</v>
      </c>
      <c r="H15" s="20">
        <v>1.7142857142863337E-2</v>
      </c>
    </row>
    <row r="16" spans="1:8" ht="16.5" thickBot="1" x14ac:dyDescent="0.3">
      <c r="B16" s="21" t="s">
        <v>58</v>
      </c>
      <c r="C16" s="21" t="s">
        <v>59</v>
      </c>
      <c r="D16" s="21">
        <v>25</v>
      </c>
      <c r="E16" s="21">
        <v>91.799999999999955</v>
      </c>
      <c r="F16" s="21">
        <v>1.7999999999999545</v>
      </c>
      <c r="G16" s="21">
        <v>1E+30</v>
      </c>
      <c r="H16" s="21">
        <v>91.799999999999955</v>
      </c>
    </row>
    <row r="18" spans="1:8" ht="16.5" thickBot="1" x14ac:dyDescent="0.3">
      <c r="A18" t="s">
        <v>43</v>
      </c>
    </row>
    <row r="19" spans="1:8" x14ac:dyDescent="0.25">
      <c r="B19" s="22"/>
      <c r="C19" s="22"/>
      <c r="D19" s="22" t="s">
        <v>40</v>
      </c>
      <c r="E19" s="22" t="s">
        <v>83</v>
      </c>
      <c r="F19" s="22" t="s">
        <v>85</v>
      </c>
      <c r="G19" s="22" t="s">
        <v>80</v>
      </c>
      <c r="H19" s="22" t="s">
        <v>80</v>
      </c>
    </row>
    <row r="20" spans="1:8" ht="16.5" thickBot="1" x14ac:dyDescent="0.3">
      <c r="B20" s="23" t="s">
        <v>38</v>
      </c>
      <c r="C20" s="23" t="s">
        <v>39</v>
      </c>
      <c r="D20" s="23" t="s">
        <v>41</v>
      </c>
      <c r="E20" s="23" t="s">
        <v>84</v>
      </c>
      <c r="F20" s="23" t="s">
        <v>86</v>
      </c>
      <c r="G20" s="23" t="s">
        <v>81</v>
      </c>
      <c r="H20" s="23" t="s">
        <v>82</v>
      </c>
    </row>
    <row r="21" spans="1:8" x14ac:dyDescent="0.25">
      <c r="B21" s="20" t="s">
        <v>60</v>
      </c>
      <c r="C21" s="20" t="s">
        <v>61</v>
      </c>
      <c r="D21" s="20">
        <v>70.857142857142236</v>
      </c>
      <c r="E21" s="20">
        <v>117.6</v>
      </c>
      <c r="F21" s="20">
        <v>0</v>
      </c>
      <c r="G21" s="20">
        <v>1.5714285714273475</v>
      </c>
      <c r="H21" s="20">
        <v>27.000000000001219</v>
      </c>
    </row>
    <row r="22" spans="1:8" x14ac:dyDescent="0.25">
      <c r="B22" s="20" t="s">
        <v>62</v>
      </c>
      <c r="C22" s="20" t="s">
        <v>63</v>
      </c>
      <c r="D22" s="20">
        <v>25</v>
      </c>
      <c r="E22" s="20">
        <v>120.00000000000003</v>
      </c>
      <c r="F22" s="20">
        <v>0</v>
      </c>
      <c r="G22" s="20">
        <v>1.5714285714273475</v>
      </c>
      <c r="H22" s="20">
        <v>27.000000000001219</v>
      </c>
    </row>
    <row r="23" spans="1:8" x14ac:dyDescent="0.25">
      <c r="B23" s="20" t="s">
        <v>64</v>
      </c>
      <c r="C23" s="20" t="s">
        <v>65</v>
      </c>
      <c r="D23" s="20">
        <v>0</v>
      </c>
      <c r="E23" s="20">
        <v>88.217142857142846</v>
      </c>
      <c r="F23" s="20">
        <v>0</v>
      </c>
      <c r="G23" s="20">
        <v>2.1153846153829297</v>
      </c>
      <c r="H23" s="20">
        <v>36.346153846154841</v>
      </c>
    </row>
    <row r="24" spans="1:8" x14ac:dyDescent="0.25">
      <c r="B24" s="20" t="s">
        <v>66</v>
      </c>
      <c r="C24" s="20" t="s">
        <v>67</v>
      </c>
      <c r="D24" s="20">
        <v>25</v>
      </c>
      <c r="E24" s="20">
        <v>90</v>
      </c>
      <c r="F24" s="20">
        <v>0</v>
      </c>
      <c r="G24" s="20">
        <v>2.1153846153829683</v>
      </c>
      <c r="H24" s="20">
        <v>36.346153846155495</v>
      </c>
    </row>
    <row r="25" spans="1:8" x14ac:dyDescent="0.25">
      <c r="B25" s="20" t="s">
        <v>68</v>
      </c>
      <c r="C25" s="20" t="s">
        <v>69</v>
      </c>
      <c r="D25" s="20">
        <v>50.000000000002274</v>
      </c>
      <c r="E25" s="20">
        <v>-0.68571428571426418</v>
      </c>
      <c r="F25" s="20">
        <v>50</v>
      </c>
      <c r="G25" s="20">
        <v>2.7499999999978582</v>
      </c>
      <c r="H25" s="20">
        <v>47.250000000002132</v>
      </c>
    </row>
    <row r="26" spans="1:8" x14ac:dyDescent="0.25">
      <c r="B26" s="20" t="s">
        <v>70</v>
      </c>
      <c r="C26" s="20" t="s">
        <v>71</v>
      </c>
      <c r="D26" s="20">
        <v>-50.000000000002274</v>
      </c>
      <c r="E26" s="20">
        <v>0</v>
      </c>
      <c r="F26" s="20">
        <v>50</v>
      </c>
      <c r="G26" s="20">
        <v>1E+30</v>
      </c>
      <c r="H26" s="20">
        <v>100</v>
      </c>
    </row>
    <row r="27" spans="1:8" x14ac:dyDescent="0.25">
      <c r="B27" s="20" t="s">
        <v>72</v>
      </c>
      <c r="C27" s="20" t="s">
        <v>73</v>
      </c>
      <c r="D27" s="20">
        <v>-44.500000000004547</v>
      </c>
      <c r="E27" s="20">
        <v>0</v>
      </c>
      <c r="F27" s="20">
        <v>50</v>
      </c>
      <c r="G27" s="20">
        <v>1E+30</v>
      </c>
      <c r="H27" s="20">
        <v>94.500000000004277</v>
      </c>
    </row>
    <row r="28" spans="1:8" ht="16.5" thickBot="1" x14ac:dyDescent="0.3">
      <c r="B28" s="21" t="s">
        <v>74</v>
      </c>
      <c r="C28" s="21" t="s">
        <v>75</v>
      </c>
      <c r="D28" s="21">
        <v>44.500000000004547</v>
      </c>
      <c r="E28" s="21">
        <v>0</v>
      </c>
      <c r="F28" s="21">
        <v>50</v>
      </c>
      <c r="G28" s="21">
        <v>1E+30</v>
      </c>
      <c r="H28" s="21">
        <v>5.4999999999957172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Model 1</vt:lpstr>
      <vt:lpstr>Sensitivity Report 1</vt:lpstr>
      <vt:lpstr>Model 2</vt:lpstr>
      <vt:lpstr>Sensitivity Report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2013-02-21T21:37:22Z</dcterms:created>
  <dcterms:modified xsi:type="dcterms:W3CDTF">2014-08-17T18:30:56Z</dcterms:modified>
</cp:coreProperties>
</file>